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Vlado\Desktop\doradaaaaaaa\stavljeno na sajt 31.8.2020\Automehanicar\"/>
    </mc:Choice>
  </mc:AlternateContent>
  <bookViews>
    <workbookView xWindow="360" yWindow="300" windowWidth="12120" windowHeight="8640"/>
  </bookViews>
  <sheets>
    <sheet name="III 1" sheetId="7" r:id="rId1"/>
  </sheets>
  <definedNames>
    <definedName name="_xlnm.Print_Area" localSheetId="0">'III 1'!$A$1:$R$35</definedName>
  </definedNames>
  <calcPr calcId="162913"/>
</workbook>
</file>

<file path=xl/calcChain.xml><?xml version="1.0" encoding="utf-8"?>
<calcChain xmlns="http://schemas.openxmlformats.org/spreadsheetml/2006/main">
  <c r="J23" i="7" l="1"/>
  <c r="O18" i="7"/>
  <c r="O19" i="7"/>
  <c r="O20" i="7"/>
  <c r="O21" i="7"/>
  <c r="O22" i="7"/>
  <c r="O24" i="7"/>
  <c r="O25" i="7"/>
  <c r="Q25" i="7" s="1"/>
  <c r="O26" i="7"/>
  <c r="Q26" i="7" s="1"/>
  <c r="O27" i="7"/>
  <c r="Q27" i="7" s="1"/>
  <c r="I18" i="7" l="1"/>
  <c r="I19" i="7"/>
  <c r="I20" i="7"/>
  <c r="I21" i="7"/>
  <c r="I22" i="7"/>
  <c r="I24" i="7"/>
  <c r="I25" i="7"/>
  <c r="I26" i="7"/>
  <c r="I27" i="7"/>
  <c r="K28" i="7" l="1"/>
  <c r="G28" i="7"/>
  <c r="C28" i="7"/>
  <c r="P15" i="7"/>
  <c r="R15" i="7" s="1"/>
  <c r="N15" i="7"/>
  <c r="M15" i="7"/>
  <c r="E15" i="7"/>
  <c r="M14" i="7"/>
  <c r="I14" i="7"/>
  <c r="E14" i="7"/>
  <c r="O13" i="7"/>
  <c r="M13" i="7"/>
  <c r="I13" i="7"/>
  <c r="E13" i="7"/>
  <c r="P12" i="7"/>
  <c r="R12" i="7" s="1"/>
  <c r="N12" i="7"/>
  <c r="M12" i="7"/>
  <c r="J12" i="7"/>
  <c r="I12" i="7"/>
  <c r="F12" i="7"/>
  <c r="E12" i="7"/>
  <c r="Q12" i="7" l="1"/>
  <c r="Q15" i="7"/>
  <c r="Q14" i="7"/>
  <c r="Q13" i="7"/>
  <c r="I10" i="7" l="1"/>
  <c r="I11" i="7"/>
  <c r="M10" i="7"/>
  <c r="M11" i="7"/>
  <c r="E6" i="7"/>
  <c r="F6" i="7"/>
  <c r="I6" i="7"/>
  <c r="J6" i="7"/>
  <c r="M6" i="7"/>
  <c r="N6" i="7"/>
  <c r="O6" i="7"/>
  <c r="P6" i="7"/>
  <c r="R6" i="7" s="1"/>
  <c r="E7" i="7"/>
  <c r="F7" i="7"/>
  <c r="I7" i="7"/>
  <c r="J7" i="7"/>
  <c r="M7" i="7"/>
  <c r="N7" i="7"/>
  <c r="O7" i="7"/>
  <c r="P7" i="7"/>
  <c r="R7" i="7" s="1"/>
  <c r="E8" i="7"/>
  <c r="F8" i="7"/>
  <c r="I8" i="7"/>
  <c r="J8" i="7"/>
  <c r="M8" i="7"/>
  <c r="N8" i="7"/>
  <c r="O8" i="7"/>
  <c r="P8" i="7"/>
  <c r="R8" i="7" s="1"/>
  <c r="E9" i="7"/>
  <c r="F9" i="7"/>
  <c r="I9" i="7"/>
  <c r="J9" i="7"/>
  <c r="M9" i="7"/>
  <c r="N9" i="7"/>
  <c r="O9" i="7"/>
  <c r="P9" i="7"/>
  <c r="R9" i="7" s="1"/>
  <c r="E10" i="7"/>
  <c r="F10" i="7"/>
  <c r="J10" i="7"/>
  <c r="N10" i="7"/>
  <c r="O10" i="7"/>
  <c r="P10" i="7"/>
  <c r="R10" i="7" s="1"/>
  <c r="E11" i="7"/>
  <c r="F11" i="7"/>
  <c r="J11" i="7"/>
  <c r="N11" i="7"/>
  <c r="O11" i="7"/>
  <c r="P11" i="7"/>
  <c r="R11" i="7" s="1"/>
  <c r="E17" i="7"/>
  <c r="F17" i="7"/>
  <c r="I17" i="7"/>
  <c r="J17" i="7"/>
  <c r="M17" i="7"/>
  <c r="N17" i="7"/>
  <c r="O17" i="7"/>
  <c r="P17" i="7"/>
  <c r="E18" i="7"/>
  <c r="F18" i="7"/>
  <c r="J18" i="7"/>
  <c r="M18" i="7"/>
  <c r="N18" i="7"/>
  <c r="P18" i="7"/>
  <c r="R18" i="7" s="1"/>
  <c r="E19" i="7"/>
  <c r="F19" i="7"/>
  <c r="J19" i="7"/>
  <c r="M19" i="7"/>
  <c r="N19" i="7"/>
  <c r="P19" i="7"/>
  <c r="R19" i="7" s="1"/>
  <c r="E20" i="7"/>
  <c r="F20" i="7"/>
  <c r="J20" i="7"/>
  <c r="M20" i="7"/>
  <c r="N20" i="7"/>
  <c r="P20" i="7"/>
  <c r="R20" i="7" s="1"/>
  <c r="E21" i="7"/>
  <c r="F21" i="7"/>
  <c r="J21" i="7"/>
  <c r="M21" i="7"/>
  <c r="N21" i="7"/>
  <c r="P21" i="7"/>
  <c r="R21" i="7" s="1"/>
  <c r="E22" i="7"/>
  <c r="F22" i="7"/>
  <c r="J22" i="7"/>
  <c r="M22" i="7"/>
  <c r="N22" i="7"/>
  <c r="P22" i="7"/>
  <c r="R22" i="7" s="1"/>
  <c r="E24" i="7"/>
  <c r="F24" i="7"/>
  <c r="J24" i="7"/>
  <c r="M24" i="7"/>
  <c r="N24" i="7"/>
  <c r="P24" i="7"/>
  <c r="R24" i="7" s="1"/>
  <c r="E25" i="7"/>
  <c r="F25" i="7"/>
  <c r="J25" i="7"/>
  <c r="M25" i="7"/>
  <c r="N25" i="7"/>
  <c r="P25" i="7"/>
  <c r="P26" i="7"/>
  <c r="R26" i="7" s="1"/>
  <c r="E27" i="7"/>
  <c r="F27" i="7"/>
  <c r="J27" i="7"/>
  <c r="M27" i="7"/>
  <c r="N27" i="7"/>
  <c r="P27" i="7"/>
  <c r="R27" i="7" s="1"/>
  <c r="D28" i="7"/>
  <c r="H28" i="7"/>
  <c r="L28" i="7"/>
  <c r="C29" i="7"/>
  <c r="D29" i="7"/>
  <c r="G29" i="7"/>
  <c r="H29" i="7"/>
  <c r="K29" i="7"/>
  <c r="L29" i="7"/>
  <c r="Q24" i="7" l="1"/>
  <c r="Q22" i="7"/>
  <c r="Q21" i="7"/>
  <c r="Q20" i="7"/>
  <c r="Q19" i="7"/>
  <c r="Q18" i="7"/>
  <c r="R25" i="7"/>
  <c r="Q10" i="7"/>
  <c r="Q7" i="7"/>
  <c r="Q9" i="7"/>
  <c r="Q11" i="7"/>
  <c r="J28" i="7"/>
  <c r="Q8" i="7"/>
  <c r="J29" i="7"/>
  <c r="J30" i="7" s="1"/>
  <c r="N29" i="7"/>
  <c r="I29" i="7"/>
  <c r="N28" i="7"/>
  <c r="P29" i="7"/>
  <c r="P28" i="7"/>
  <c r="F29" i="7"/>
  <c r="H30" i="7"/>
  <c r="M28" i="7"/>
  <c r="E28" i="7"/>
  <c r="Q6" i="7"/>
  <c r="O29" i="7"/>
  <c r="Q17" i="7"/>
  <c r="D30" i="7"/>
  <c r="R17" i="7"/>
  <c r="R29" i="7" s="1"/>
  <c r="E29" i="7"/>
  <c r="F28" i="7"/>
  <c r="R28" i="7"/>
  <c r="M29" i="7"/>
  <c r="O28" i="7"/>
  <c r="I28" i="7"/>
  <c r="L30" i="7"/>
  <c r="K31" i="7" s="1"/>
  <c r="G30" i="7"/>
  <c r="C30" i="7"/>
  <c r="C31" i="7" s="1"/>
  <c r="R30" i="7" l="1"/>
  <c r="O30" i="7"/>
  <c r="F30" i="7"/>
  <c r="I30" i="7"/>
  <c r="I31" i="7" s="1"/>
  <c r="M30" i="7"/>
  <c r="G31" i="7"/>
  <c r="Q28" i="7"/>
  <c r="P30" i="7"/>
  <c r="N30" i="7"/>
  <c r="Q29" i="7"/>
  <c r="Q30" i="7" s="1"/>
  <c r="E30" i="7"/>
  <c r="E31" i="7" s="1"/>
  <c r="Q31" i="7" l="1"/>
  <c r="O31" i="7"/>
  <c r="M31" i="7"/>
</calcChain>
</file>

<file path=xl/sharedStrings.xml><?xml version="1.0" encoding="utf-8"?>
<sst xmlns="http://schemas.openxmlformats.org/spreadsheetml/2006/main" count="76" uniqueCount="40">
  <si>
    <t>ПРЕДМЕТИ</t>
  </si>
  <si>
    <t>ПРВИ РАЗРЕД</t>
  </si>
  <si>
    <t>ДРУГИ РАЗРЕД</t>
  </si>
  <si>
    <t>ТРЕЋИ РАЗРЕД</t>
  </si>
  <si>
    <t>УКУПНО</t>
  </si>
  <si>
    <t>НЕД.</t>
  </si>
  <si>
    <t>ГОД.</t>
  </si>
  <si>
    <t>А: ОПШТЕОБРАЗОВНИ ПРЕДМЕТИ</t>
  </si>
  <si>
    <t>T</t>
  </si>
  <si>
    <t>В</t>
  </si>
  <si>
    <t>Српски језик</t>
  </si>
  <si>
    <t>Страни језик</t>
  </si>
  <si>
    <t>Историја</t>
  </si>
  <si>
    <t>Физичко васпитање</t>
  </si>
  <si>
    <t>Математика</t>
  </si>
  <si>
    <t>Б: СТРУЧНИ ПРЕДМЕТИ</t>
  </si>
  <si>
    <t>А: УКУПНО ОПШТЕОБРАЗОВНИ ПРЕДМЕТИ</t>
  </si>
  <si>
    <t>Б: УКУПНО СТРУЧНИ ПРЕДМЕТИ</t>
  </si>
  <si>
    <t>УКУПНО А+Б</t>
  </si>
  <si>
    <t>Информатика</t>
  </si>
  <si>
    <t>Основи предузетништва</t>
  </si>
  <si>
    <t>Конструисање</t>
  </si>
  <si>
    <t>Механика</t>
  </si>
  <si>
    <t>Практична настава</t>
  </si>
  <si>
    <t>Технологија занимања</t>
  </si>
  <si>
    <t>Технологија обраде</t>
  </si>
  <si>
    <t>Технологија материјала</t>
  </si>
  <si>
    <t>Струка: МАШИНСТВО И ОБРАДА МЕТАЛА</t>
  </si>
  <si>
    <t>Остали облици наставе ***</t>
  </si>
  <si>
    <t>Примјена рачунара</t>
  </si>
  <si>
    <t xml:space="preserve">Демократија и људска права </t>
  </si>
  <si>
    <t>Вјеронаука*</t>
  </si>
  <si>
    <t>Култура религија*</t>
  </si>
  <si>
    <t>Етика*</t>
  </si>
  <si>
    <t>* Ученик бира између Вјеронауке и Културе религија у првом разреду. Ако је одабрао Вјеронауку изучава је три године. Ако није одабрао Вјеронауку онда у првом и другом разреду изучава Културу религија а у трећем Етику.</t>
  </si>
  <si>
    <r>
      <t xml:space="preserve">Занимање: АУТОМЕХАНИЧАР, БРАВАР-ЗАВАРИВАЧ, ИНСТАЛАТЕР, ЛИМАР, КОВАЧ-КАЛИОНИЧАР, МЕХАНИЧАР, МЕТАЛОБРУСАЧ, МОНТЕР, ОБРАЂИВАЧ МЕТАЛА РЕЗАЊЕМ, МЕХАНИЧАР МЕХАТРОНИКЕ, ПНЕУМАТИКЕ И ХИДРАУЛИКЕ, </t>
    </r>
    <r>
      <rPr>
        <b/>
        <sz val="11"/>
        <rFont val="Times New Roman"/>
        <family val="1"/>
        <charset val="238"/>
      </rPr>
      <t>МЕХАНИЧАР ГРЕЈНЕ И РАСХЛАДНЕ ТЕХНИКЕ</t>
    </r>
    <r>
      <rPr>
        <b/>
        <sz val="10"/>
        <rFont val="Times New Roman"/>
        <family val="1"/>
      </rPr>
      <t>, АЛАТНИЧАР, ОПЕРАТЕР САВРЕМЕНИМ ТЕХНОЛОГИЈАМА, ОПЕРАТЕР ЗА ОБРАДУ БРИЗГАЊЕМ</t>
    </r>
  </si>
  <si>
    <t>Техничка физика и електротехника</t>
  </si>
  <si>
    <t>Пројектна настава****</t>
  </si>
  <si>
    <t>*** До два часа седмично у складу са Законом.</t>
  </si>
  <si>
    <t>**** Планиранa Годишњим програмом рада школе у складу са Законом.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</si>
</sst>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6" x14ac:knownFonts="1">
    <font>
      <sz val="10"/>
      <name val="Arial"/>
    </font>
    <font>
      <sz val="10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b/>
      <sz val="11"/>
      <name val="Times New Roman"/>
      <family val="1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1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9" fontId="3" fillId="0" borderId="0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1" fontId="3" fillId="0" borderId="16" xfId="0" applyNumberFormat="1" applyFont="1" applyBorder="1" applyAlignment="1">
      <alignment horizontal="center" vertical="center" wrapText="1"/>
    </xf>
    <xf numFmtId="1" fontId="3" fillId="0" borderId="0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wrapText="1"/>
    </xf>
    <xf numFmtId="164" fontId="3" fillId="0" borderId="0" xfId="0" applyNumberFormat="1" applyFont="1" applyBorder="1" applyAlignment="1">
      <alignment horizontal="center" vertical="center" wrapText="1"/>
    </xf>
    <xf numFmtId="1" fontId="3" fillId="0" borderId="12" xfId="0" applyNumberFormat="1" applyFont="1" applyBorder="1" applyAlignment="1">
      <alignment horizontal="center" vertical="center"/>
    </xf>
    <xf numFmtId="1" fontId="3" fillId="0" borderId="13" xfId="0" applyNumberFormat="1" applyFont="1" applyBorder="1" applyAlignment="1">
      <alignment horizontal="center" vertical="center"/>
    </xf>
    <xf numFmtId="1" fontId="3" fillId="0" borderId="17" xfId="0" applyNumberFormat="1" applyFont="1" applyBorder="1" applyAlignment="1">
      <alignment horizontal="center" vertical="center"/>
    </xf>
    <xf numFmtId="1" fontId="3" fillId="0" borderId="18" xfId="0" applyNumberFormat="1" applyFont="1" applyBorder="1" applyAlignment="1">
      <alignment horizontal="center" vertical="center"/>
    </xf>
    <xf numFmtId="1" fontId="3" fillId="0" borderId="19" xfId="0" applyNumberFormat="1" applyFont="1" applyBorder="1" applyAlignment="1" applyProtection="1">
      <alignment horizontal="center" vertical="center"/>
      <protection locked="0"/>
    </xf>
    <xf numFmtId="1" fontId="3" fillId="0" borderId="20" xfId="0" applyNumberFormat="1" applyFont="1" applyBorder="1" applyAlignment="1" applyProtection="1">
      <alignment horizontal="center" vertical="center"/>
      <protection locked="0"/>
    </xf>
    <xf numFmtId="1" fontId="3" fillId="0" borderId="22" xfId="0" applyNumberFormat="1" applyFont="1" applyBorder="1" applyAlignment="1" applyProtection="1">
      <alignment horizontal="center" vertical="center"/>
      <protection locked="0"/>
    </xf>
    <xf numFmtId="1" fontId="3" fillId="0" borderId="17" xfId="0" applyNumberFormat="1" applyFont="1" applyBorder="1" applyAlignment="1" applyProtection="1">
      <alignment horizontal="center" vertical="center"/>
      <protection locked="0"/>
    </xf>
    <xf numFmtId="1" fontId="3" fillId="0" borderId="23" xfId="0" applyNumberFormat="1" applyFont="1" applyBorder="1" applyAlignment="1" applyProtection="1">
      <alignment horizontal="center" vertical="center"/>
      <protection locked="0"/>
    </xf>
    <xf numFmtId="1" fontId="3" fillId="0" borderId="24" xfId="0" applyNumberFormat="1" applyFont="1" applyBorder="1" applyAlignment="1" applyProtection="1">
      <alignment horizontal="center" vertical="center"/>
      <protection locked="0"/>
    </xf>
    <xf numFmtId="0" fontId="3" fillId="0" borderId="25" xfId="0" applyFont="1" applyBorder="1" applyAlignment="1" applyProtection="1">
      <alignment horizontal="center"/>
      <protection locked="0"/>
    </xf>
    <xf numFmtId="0" fontId="3" fillId="0" borderId="26" xfId="0" applyFont="1" applyBorder="1" applyAlignment="1" applyProtection="1">
      <alignment horizontal="center"/>
      <protection locked="0"/>
    </xf>
    <xf numFmtId="0" fontId="3" fillId="0" borderId="22" xfId="0" applyFont="1" applyBorder="1" applyAlignment="1" applyProtection="1">
      <alignment horizontal="center"/>
      <protection locked="0"/>
    </xf>
    <xf numFmtId="0" fontId="3" fillId="0" borderId="17" xfId="0" applyFont="1" applyBorder="1" applyAlignment="1" applyProtection="1">
      <alignment horizontal="center"/>
      <protection locked="0"/>
    </xf>
    <xf numFmtId="1" fontId="3" fillId="0" borderId="27" xfId="0" applyNumberFormat="1" applyFont="1" applyBorder="1" applyAlignment="1">
      <alignment horizontal="center" vertical="center"/>
    </xf>
    <xf numFmtId="1" fontId="3" fillId="0" borderId="28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49" fontId="3" fillId="0" borderId="0" xfId="0" applyNumberFormat="1" applyFont="1" applyBorder="1" applyAlignment="1">
      <alignment horizontal="left" vertical="center"/>
    </xf>
    <xf numFmtId="0" fontId="3" fillId="0" borderId="29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1" fontId="3" fillId="0" borderId="26" xfId="0" applyNumberFormat="1" applyFont="1" applyBorder="1" applyAlignment="1">
      <alignment horizontal="center" vertical="center"/>
    </xf>
    <xf numFmtId="1" fontId="3" fillId="0" borderId="31" xfId="0" applyNumberFormat="1" applyFont="1" applyBorder="1" applyAlignment="1">
      <alignment horizontal="center" vertical="center"/>
    </xf>
    <xf numFmtId="1" fontId="3" fillId="0" borderId="33" xfId="0" applyNumberFormat="1" applyFont="1" applyBorder="1" applyAlignment="1">
      <alignment horizontal="center" vertical="center"/>
    </xf>
    <xf numFmtId="1" fontId="3" fillId="0" borderId="34" xfId="0" applyNumberFormat="1" applyFont="1" applyBorder="1" applyAlignment="1">
      <alignment horizontal="center" vertical="center"/>
    </xf>
    <xf numFmtId="1" fontId="3" fillId="0" borderId="35" xfId="0" applyNumberFormat="1" applyFont="1" applyBorder="1" applyAlignment="1">
      <alignment horizontal="center" vertical="center"/>
    </xf>
    <xf numFmtId="1" fontId="3" fillId="0" borderId="24" xfId="0" applyNumberFormat="1" applyFont="1" applyBorder="1" applyAlignment="1">
      <alignment horizontal="center" vertical="center"/>
    </xf>
    <xf numFmtId="1" fontId="3" fillId="0" borderId="36" xfId="0" applyNumberFormat="1" applyFont="1" applyBorder="1" applyAlignment="1">
      <alignment horizontal="center" vertical="center"/>
    </xf>
    <xf numFmtId="1" fontId="3" fillId="0" borderId="6" xfId="0" applyNumberFormat="1" applyFont="1" applyBorder="1" applyAlignment="1">
      <alignment horizontal="center" vertical="center"/>
    </xf>
    <xf numFmtId="1" fontId="3" fillId="0" borderId="37" xfId="0" applyNumberFormat="1" applyFont="1" applyBorder="1" applyAlignment="1">
      <alignment horizontal="center" vertical="center"/>
    </xf>
    <xf numFmtId="1" fontId="3" fillId="0" borderId="21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1" fontId="3" fillId="0" borderId="4" xfId="0" applyNumberFormat="1" applyFont="1" applyBorder="1" applyAlignment="1">
      <alignment horizontal="center" vertical="center"/>
    </xf>
    <xf numFmtId="1" fontId="3" fillId="0" borderId="25" xfId="0" applyNumberFormat="1" applyFont="1" applyBorder="1" applyAlignment="1">
      <alignment horizontal="center" vertical="center"/>
    </xf>
    <xf numFmtId="1" fontId="3" fillId="0" borderId="22" xfId="0" applyNumberFormat="1" applyFont="1" applyBorder="1" applyAlignment="1">
      <alignment horizontal="center" vertical="center"/>
    </xf>
    <xf numFmtId="1" fontId="3" fillId="0" borderId="7" xfId="0" applyNumberFormat="1" applyFont="1" applyBorder="1" applyAlignment="1">
      <alignment horizontal="center" vertical="center"/>
    </xf>
    <xf numFmtId="1" fontId="3" fillId="0" borderId="29" xfId="0" applyNumberFormat="1" applyFont="1" applyBorder="1" applyAlignment="1">
      <alignment horizontal="center" vertical="center"/>
    </xf>
    <xf numFmtId="1" fontId="3" fillId="0" borderId="32" xfId="0" applyNumberFormat="1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1" fontId="3" fillId="0" borderId="15" xfId="0" applyNumberFormat="1" applyFont="1" applyBorder="1" applyAlignment="1">
      <alignment horizontal="center" vertical="center" wrapText="1"/>
    </xf>
    <xf numFmtId="1" fontId="3" fillId="0" borderId="14" xfId="0" applyNumberFormat="1" applyFont="1" applyBorder="1" applyAlignment="1">
      <alignment horizontal="center" vertical="center" wrapText="1"/>
    </xf>
    <xf numFmtId="0" fontId="3" fillId="0" borderId="63" xfId="0" applyFont="1" applyBorder="1" applyAlignment="1">
      <alignment horizontal="center" vertical="center" wrapText="1"/>
    </xf>
    <xf numFmtId="0" fontId="3" fillId="0" borderId="60" xfId="0" applyFont="1" applyBorder="1" applyAlignment="1" applyProtection="1">
      <alignment horizontal="left" vertical="center" wrapText="1"/>
      <protection locked="0"/>
    </xf>
    <xf numFmtId="0" fontId="3" fillId="0" borderId="62" xfId="0" applyFont="1" applyBorder="1" applyAlignment="1" applyProtection="1">
      <alignment horizontal="left" vertical="center" wrapText="1"/>
      <protection locked="0"/>
    </xf>
    <xf numFmtId="0" fontId="3" fillId="0" borderId="62" xfId="0" applyFont="1" applyBorder="1" applyAlignment="1" applyProtection="1">
      <alignment horizontal="left" wrapText="1"/>
      <protection locked="0"/>
    </xf>
    <xf numFmtId="0" fontId="3" fillId="0" borderId="62" xfId="0" applyFont="1" applyBorder="1" applyAlignment="1" applyProtection="1">
      <alignment horizontal="left" vertical="center" wrapText="1"/>
    </xf>
    <xf numFmtId="0" fontId="3" fillId="0" borderId="61" xfId="0" applyFont="1" applyBorder="1" applyAlignment="1" applyProtection="1">
      <alignment horizontal="left" vertical="center" wrapText="1"/>
      <protection locked="0"/>
    </xf>
    <xf numFmtId="0" fontId="3" fillId="0" borderId="43" xfId="0" applyFont="1" applyBorder="1" applyAlignment="1">
      <alignment horizontal="center" vertical="center" wrapText="1"/>
    </xf>
    <xf numFmtId="0" fontId="3" fillId="0" borderId="64" xfId="0" applyFont="1" applyBorder="1" applyAlignment="1" applyProtection="1">
      <alignment horizontal="left" vertical="center" wrapText="1"/>
      <protection locked="0"/>
    </xf>
    <xf numFmtId="0" fontId="3" fillId="0" borderId="45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2" fillId="0" borderId="57" xfId="0" applyFont="1" applyFill="1" applyBorder="1" applyAlignment="1" applyProtection="1">
      <alignment horizontal="left" vertical="center" wrapText="1"/>
      <protection locked="0"/>
    </xf>
    <xf numFmtId="0" fontId="2" fillId="0" borderId="38" xfId="0" applyFont="1" applyFill="1" applyBorder="1" applyAlignment="1" applyProtection="1">
      <alignment horizontal="left" vertical="center" wrapText="1"/>
      <protection locked="0"/>
    </xf>
    <xf numFmtId="0" fontId="2" fillId="0" borderId="39" xfId="0" applyFont="1" applyFill="1" applyBorder="1" applyAlignment="1" applyProtection="1">
      <alignment horizontal="left" vertical="center" wrapText="1"/>
      <protection locked="0"/>
    </xf>
    <xf numFmtId="0" fontId="3" fillId="0" borderId="0" xfId="0" applyFont="1" applyBorder="1" applyAlignment="1">
      <alignment horizontal="center" vertical="center" wrapText="1"/>
    </xf>
    <xf numFmtId="0" fontId="3" fillId="0" borderId="46" xfId="0" applyFont="1" applyBorder="1" applyAlignment="1">
      <alignment horizontal="left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52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 wrapText="1"/>
    </xf>
    <xf numFmtId="1" fontId="3" fillId="0" borderId="15" xfId="0" applyNumberFormat="1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 wrapText="1"/>
    </xf>
    <xf numFmtId="0" fontId="3" fillId="0" borderId="38" xfId="0" applyFont="1" applyBorder="1" applyAlignment="1">
      <alignment horizontal="left" vertical="center" wrapText="1"/>
    </xf>
    <xf numFmtId="0" fontId="3" fillId="0" borderId="47" xfId="0" applyFont="1" applyBorder="1" applyAlignment="1">
      <alignment horizontal="left" vertical="center" wrapText="1"/>
    </xf>
    <xf numFmtId="0" fontId="3" fillId="0" borderId="41" xfId="0" applyFont="1" applyBorder="1" applyAlignment="1">
      <alignment horizontal="center" vertical="center" wrapText="1"/>
    </xf>
    <xf numFmtId="0" fontId="3" fillId="0" borderId="42" xfId="0" applyFont="1" applyBorder="1" applyAlignment="1">
      <alignment horizontal="center" vertical="center" wrapText="1"/>
    </xf>
    <xf numFmtId="0" fontId="5" fillId="0" borderId="58" xfId="0" applyFont="1" applyBorder="1" applyAlignment="1">
      <alignment horizontal="center" vertical="center" wrapText="1"/>
    </xf>
    <xf numFmtId="0" fontId="5" fillId="0" borderId="59" xfId="0" applyFont="1" applyBorder="1" applyAlignment="1">
      <alignment horizontal="center" vertical="center" wrapText="1"/>
    </xf>
    <xf numFmtId="1" fontId="3" fillId="0" borderId="14" xfId="0" applyNumberFormat="1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3" fillId="0" borderId="53" xfId="0" applyFont="1" applyBorder="1" applyAlignment="1">
      <alignment horizontal="center" vertical="center" wrapText="1"/>
    </xf>
    <xf numFmtId="0" fontId="3" fillId="0" borderId="54" xfId="0" applyFont="1" applyBorder="1" applyAlignment="1">
      <alignment horizontal="center" vertical="center" wrapText="1"/>
    </xf>
    <xf numFmtId="0" fontId="2" fillId="0" borderId="55" xfId="0" applyFont="1" applyBorder="1" applyAlignment="1">
      <alignment horizontal="center" vertical="center" wrapText="1"/>
    </xf>
    <xf numFmtId="0" fontId="3" fillId="0" borderId="48" xfId="0" applyFont="1" applyBorder="1" applyAlignment="1">
      <alignment horizontal="center" vertical="center" wrapText="1"/>
    </xf>
    <xf numFmtId="0" fontId="3" fillId="0" borderId="56" xfId="0" applyFont="1" applyBorder="1" applyAlignment="1">
      <alignment horizontal="center" vertical="center" wrapText="1"/>
    </xf>
    <xf numFmtId="0" fontId="2" fillId="0" borderId="48" xfId="0" applyFont="1" applyBorder="1" applyAlignment="1">
      <alignment horizontal="center" vertical="center" wrapText="1"/>
    </xf>
    <xf numFmtId="0" fontId="2" fillId="0" borderId="49" xfId="0" applyFont="1" applyBorder="1" applyAlignment="1">
      <alignment horizontal="center" vertical="center" wrapText="1"/>
    </xf>
    <xf numFmtId="0" fontId="3" fillId="0" borderId="50" xfId="0" applyFont="1" applyBorder="1" applyAlignment="1">
      <alignment horizontal="center" vertical="center" wrapText="1"/>
    </xf>
    <xf numFmtId="0" fontId="3" fillId="0" borderId="5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39"/>
  <sheetViews>
    <sheetView tabSelected="1" zoomScaleNormal="100" workbookViewId="0">
      <selection sqref="A1:R1"/>
    </sheetView>
  </sheetViews>
  <sheetFormatPr defaultColWidth="9.140625" defaultRowHeight="12.75" x14ac:dyDescent="0.2"/>
  <cols>
    <col min="1" max="1" width="3.42578125" style="1" customWidth="1"/>
    <col min="2" max="2" width="38" style="1" customWidth="1"/>
    <col min="3" max="15" width="4.7109375" style="1" customWidth="1"/>
    <col min="16" max="16" width="4.7109375" style="2" customWidth="1"/>
    <col min="17" max="17" width="4.7109375" style="1" customWidth="1"/>
    <col min="18" max="18" width="4.7109375" style="2" customWidth="1"/>
    <col min="19" max="20" width="6.140625" style="2" customWidth="1"/>
    <col min="21" max="16384" width="9.140625" style="1"/>
  </cols>
  <sheetData>
    <row r="1" spans="1:20" ht="15" customHeight="1" thickBot="1" x14ac:dyDescent="0.25">
      <c r="A1" s="77" t="s">
        <v>27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9"/>
    </row>
    <row r="2" spans="1:20" ht="58.7" customHeight="1" thickBot="1" x14ac:dyDescent="0.25">
      <c r="A2" s="77" t="s">
        <v>35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9"/>
    </row>
    <row r="3" spans="1:20" ht="15" customHeight="1" thickTop="1" x14ac:dyDescent="0.2">
      <c r="A3" s="101" t="s">
        <v>0</v>
      </c>
      <c r="B3" s="102"/>
      <c r="C3" s="104" t="s">
        <v>1</v>
      </c>
      <c r="D3" s="105"/>
      <c r="E3" s="105"/>
      <c r="F3" s="106"/>
      <c r="G3" s="107" t="s">
        <v>2</v>
      </c>
      <c r="H3" s="105"/>
      <c r="I3" s="105"/>
      <c r="J3" s="105"/>
      <c r="K3" s="104" t="s">
        <v>3</v>
      </c>
      <c r="L3" s="105"/>
      <c r="M3" s="105"/>
      <c r="N3" s="106"/>
      <c r="O3" s="108" t="s">
        <v>4</v>
      </c>
      <c r="P3" s="109"/>
      <c r="Q3" s="109"/>
      <c r="R3" s="110"/>
      <c r="S3" s="4"/>
      <c r="T3" s="4"/>
    </row>
    <row r="4" spans="1:20" ht="15" customHeight="1" x14ac:dyDescent="0.2">
      <c r="A4" s="103"/>
      <c r="B4" s="80"/>
      <c r="C4" s="100" t="s">
        <v>5</v>
      </c>
      <c r="D4" s="82"/>
      <c r="E4" s="83" t="s">
        <v>6</v>
      </c>
      <c r="F4" s="89"/>
      <c r="G4" s="84" t="s">
        <v>5</v>
      </c>
      <c r="H4" s="82"/>
      <c r="I4" s="83" t="s">
        <v>6</v>
      </c>
      <c r="J4" s="84"/>
      <c r="K4" s="100" t="s">
        <v>5</v>
      </c>
      <c r="L4" s="82"/>
      <c r="M4" s="83" t="s">
        <v>6</v>
      </c>
      <c r="N4" s="89"/>
      <c r="O4" s="100" t="s">
        <v>5</v>
      </c>
      <c r="P4" s="82"/>
      <c r="Q4" s="83" t="s">
        <v>6</v>
      </c>
      <c r="R4" s="89"/>
      <c r="S4" s="4"/>
      <c r="T4" s="4"/>
    </row>
    <row r="5" spans="1:20" ht="15" customHeight="1" thickBot="1" x14ac:dyDescent="0.25">
      <c r="A5" s="85" t="s">
        <v>7</v>
      </c>
      <c r="B5" s="86"/>
      <c r="C5" s="5" t="s">
        <v>8</v>
      </c>
      <c r="D5" s="6" t="s">
        <v>9</v>
      </c>
      <c r="E5" s="6" t="s">
        <v>8</v>
      </c>
      <c r="F5" s="7" t="s">
        <v>9</v>
      </c>
      <c r="G5" s="8" t="s">
        <v>8</v>
      </c>
      <c r="H5" s="6" t="s">
        <v>9</v>
      </c>
      <c r="I5" s="6" t="s">
        <v>8</v>
      </c>
      <c r="J5" s="3" t="s">
        <v>9</v>
      </c>
      <c r="K5" s="5" t="s">
        <v>8</v>
      </c>
      <c r="L5" s="6" t="s">
        <v>9</v>
      </c>
      <c r="M5" s="6" t="s">
        <v>8</v>
      </c>
      <c r="N5" s="7" t="s">
        <v>9</v>
      </c>
      <c r="O5" s="62" t="s">
        <v>8</v>
      </c>
      <c r="P5" s="63" t="s">
        <v>9</v>
      </c>
      <c r="Q5" s="63" t="s">
        <v>8</v>
      </c>
      <c r="R5" s="64" t="s">
        <v>9</v>
      </c>
      <c r="S5" s="4"/>
      <c r="T5" s="4"/>
    </row>
    <row r="6" spans="1:20" ht="15" customHeight="1" x14ac:dyDescent="0.2">
      <c r="A6" s="67">
        <v>1</v>
      </c>
      <c r="B6" s="68" t="s">
        <v>10</v>
      </c>
      <c r="C6" s="29">
        <v>3</v>
      </c>
      <c r="D6" s="30"/>
      <c r="E6" s="25">
        <f t="shared" ref="E6:F11" si="0">IF(C6&gt;0,C6*34, " ")</f>
        <v>102</v>
      </c>
      <c r="F6" s="26" t="str">
        <f t="shared" si="0"/>
        <v xml:space="preserve"> </v>
      </c>
      <c r="G6" s="33">
        <v>2</v>
      </c>
      <c r="H6" s="30"/>
      <c r="I6" s="25">
        <f t="shared" ref="I6:J11" si="1">IF(G6&gt;0,G6*34, " ")</f>
        <v>68</v>
      </c>
      <c r="J6" s="26" t="str">
        <f t="shared" si="1"/>
        <v xml:space="preserve"> </v>
      </c>
      <c r="K6" s="29">
        <v>2</v>
      </c>
      <c r="L6" s="30"/>
      <c r="M6" s="25">
        <f t="shared" ref="M6:N11" si="2">IF(K6&gt;0,K6*32, " ")</f>
        <v>64</v>
      </c>
      <c r="N6" s="26" t="str">
        <f t="shared" si="2"/>
        <v xml:space="preserve"> </v>
      </c>
      <c r="O6" s="49">
        <f t="shared" ref="O6:O11" si="3">IF(C6+G6+K6&gt;0,C6+G6+K6, " ")</f>
        <v>7</v>
      </c>
      <c r="P6" s="45" t="str">
        <f t="shared" ref="P6:P11" si="4">IF(D6+H6+L6&gt;0, D6+H6+L6, " ")</f>
        <v xml:space="preserve"> </v>
      </c>
      <c r="Q6" s="45">
        <f t="shared" ref="Q6:R11" si="5">IF(O6&lt;&gt;" ", (IF(E6&lt;&gt;" ", E6, 0)+IF(I6&lt;&gt;" ", I6, 0)+IF(M6&lt;&gt;" ", M6, 0)), " ")</f>
        <v>234</v>
      </c>
      <c r="R6" s="51" t="str">
        <f t="shared" si="5"/>
        <v xml:space="preserve"> </v>
      </c>
      <c r="S6" s="9"/>
      <c r="T6" s="9"/>
    </row>
    <row r="7" spans="1:20" ht="15" customHeight="1" x14ac:dyDescent="0.2">
      <c r="A7" s="67">
        <v>2</v>
      </c>
      <c r="B7" s="69" t="s">
        <v>11</v>
      </c>
      <c r="C7" s="31">
        <v>2</v>
      </c>
      <c r="D7" s="32"/>
      <c r="E7" s="27">
        <f t="shared" si="0"/>
        <v>68</v>
      </c>
      <c r="F7" s="28" t="str">
        <f t="shared" si="0"/>
        <v xml:space="preserve"> </v>
      </c>
      <c r="G7" s="34">
        <v>2</v>
      </c>
      <c r="H7" s="32"/>
      <c r="I7" s="27">
        <f t="shared" si="1"/>
        <v>68</v>
      </c>
      <c r="J7" s="28" t="str">
        <f t="shared" si="1"/>
        <v xml:space="preserve"> </v>
      </c>
      <c r="K7" s="31">
        <v>2</v>
      </c>
      <c r="L7" s="32"/>
      <c r="M7" s="27">
        <f t="shared" si="2"/>
        <v>64</v>
      </c>
      <c r="N7" s="28" t="str">
        <f t="shared" si="2"/>
        <v xml:space="preserve"> </v>
      </c>
      <c r="O7" s="50">
        <f t="shared" si="3"/>
        <v>6</v>
      </c>
      <c r="P7" s="27" t="str">
        <f t="shared" si="4"/>
        <v xml:space="preserve"> </v>
      </c>
      <c r="Q7" s="27">
        <f t="shared" si="5"/>
        <v>200</v>
      </c>
      <c r="R7" s="28" t="str">
        <f t="shared" si="5"/>
        <v xml:space="preserve"> </v>
      </c>
      <c r="S7" s="9"/>
      <c r="T7" s="9"/>
    </row>
    <row r="8" spans="1:20" ht="15" customHeight="1" x14ac:dyDescent="0.2">
      <c r="A8" s="67">
        <v>3</v>
      </c>
      <c r="B8" s="69" t="s">
        <v>13</v>
      </c>
      <c r="C8" s="31">
        <v>2</v>
      </c>
      <c r="D8" s="32"/>
      <c r="E8" s="27">
        <f t="shared" si="0"/>
        <v>68</v>
      </c>
      <c r="F8" s="28" t="str">
        <f t="shared" si="0"/>
        <v xml:space="preserve"> </v>
      </c>
      <c r="G8" s="32">
        <v>2</v>
      </c>
      <c r="H8" s="32"/>
      <c r="I8" s="27">
        <f t="shared" si="1"/>
        <v>68</v>
      </c>
      <c r="J8" s="28" t="str">
        <f t="shared" si="1"/>
        <v xml:space="preserve"> </v>
      </c>
      <c r="K8" s="31">
        <v>2</v>
      </c>
      <c r="L8" s="32"/>
      <c r="M8" s="27">
        <f t="shared" si="2"/>
        <v>64</v>
      </c>
      <c r="N8" s="28" t="str">
        <f t="shared" si="2"/>
        <v xml:space="preserve"> </v>
      </c>
      <c r="O8" s="50">
        <f t="shared" si="3"/>
        <v>6</v>
      </c>
      <c r="P8" s="27" t="str">
        <f t="shared" si="4"/>
        <v xml:space="preserve"> </v>
      </c>
      <c r="Q8" s="27">
        <f t="shared" si="5"/>
        <v>200</v>
      </c>
      <c r="R8" s="28" t="str">
        <f t="shared" si="5"/>
        <v xml:space="preserve"> </v>
      </c>
      <c r="S8" s="9"/>
      <c r="T8" s="9"/>
    </row>
    <row r="9" spans="1:20" ht="15" customHeight="1" x14ac:dyDescent="0.2">
      <c r="A9" s="67">
        <v>4</v>
      </c>
      <c r="B9" s="70" t="s">
        <v>14</v>
      </c>
      <c r="C9" s="31">
        <v>3</v>
      </c>
      <c r="D9" s="32"/>
      <c r="E9" s="27">
        <f t="shared" si="0"/>
        <v>102</v>
      </c>
      <c r="F9" s="28" t="str">
        <f t="shared" si="0"/>
        <v xml:space="preserve"> </v>
      </c>
      <c r="G9" s="32">
        <v>2</v>
      </c>
      <c r="H9" s="32"/>
      <c r="I9" s="27">
        <f t="shared" si="1"/>
        <v>68</v>
      </c>
      <c r="J9" s="28" t="str">
        <f t="shared" si="1"/>
        <v xml:space="preserve"> </v>
      </c>
      <c r="K9" s="31">
        <v>2</v>
      </c>
      <c r="L9" s="32"/>
      <c r="M9" s="27">
        <f t="shared" si="2"/>
        <v>64</v>
      </c>
      <c r="N9" s="28" t="str">
        <f t="shared" si="2"/>
        <v xml:space="preserve"> </v>
      </c>
      <c r="O9" s="50">
        <f t="shared" si="3"/>
        <v>7</v>
      </c>
      <c r="P9" s="27" t="str">
        <f t="shared" si="4"/>
        <v xml:space="preserve"> </v>
      </c>
      <c r="Q9" s="27">
        <f t="shared" si="5"/>
        <v>234</v>
      </c>
      <c r="R9" s="28" t="str">
        <f t="shared" si="5"/>
        <v xml:space="preserve"> </v>
      </c>
      <c r="S9" s="9"/>
      <c r="T9" s="9"/>
    </row>
    <row r="10" spans="1:20" ht="15" customHeight="1" x14ac:dyDescent="0.2">
      <c r="A10" s="67">
        <v>5</v>
      </c>
      <c r="B10" s="70" t="s">
        <v>19</v>
      </c>
      <c r="C10" s="31"/>
      <c r="D10" s="32">
        <v>2</v>
      </c>
      <c r="E10" s="27" t="str">
        <f t="shared" si="0"/>
        <v xml:space="preserve"> </v>
      </c>
      <c r="F10" s="28">
        <f t="shared" si="0"/>
        <v>68</v>
      </c>
      <c r="G10" s="32"/>
      <c r="H10" s="32"/>
      <c r="I10" s="27" t="str">
        <f t="shared" si="1"/>
        <v xml:space="preserve"> </v>
      </c>
      <c r="J10" s="28" t="str">
        <f t="shared" si="1"/>
        <v xml:space="preserve"> </v>
      </c>
      <c r="K10" s="31"/>
      <c r="L10" s="32"/>
      <c r="M10" s="27" t="str">
        <f t="shared" si="2"/>
        <v xml:space="preserve"> </v>
      </c>
      <c r="N10" s="28" t="str">
        <f t="shared" si="2"/>
        <v xml:space="preserve"> </v>
      </c>
      <c r="O10" s="50" t="str">
        <f t="shared" si="3"/>
        <v xml:space="preserve"> </v>
      </c>
      <c r="P10" s="27">
        <f t="shared" si="4"/>
        <v>2</v>
      </c>
      <c r="Q10" s="27" t="str">
        <f t="shared" si="5"/>
        <v xml:space="preserve"> </v>
      </c>
      <c r="R10" s="28">
        <f t="shared" si="5"/>
        <v>68</v>
      </c>
      <c r="S10" s="9"/>
      <c r="T10" s="9"/>
    </row>
    <row r="11" spans="1:20" ht="15" customHeight="1" x14ac:dyDescent="0.2">
      <c r="A11" s="67">
        <v>6</v>
      </c>
      <c r="B11" s="69" t="s">
        <v>12</v>
      </c>
      <c r="C11" s="31">
        <v>2</v>
      </c>
      <c r="D11" s="32"/>
      <c r="E11" s="27">
        <f t="shared" si="0"/>
        <v>68</v>
      </c>
      <c r="F11" s="28" t="str">
        <f t="shared" si="0"/>
        <v xml:space="preserve"> </v>
      </c>
      <c r="G11" s="32"/>
      <c r="H11" s="32"/>
      <c r="I11" s="27" t="str">
        <f t="shared" si="1"/>
        <v xml:space="preserve"> </v>
      </c>
      <c r="J11" s="28" t="str">
        <f t="shared" si="1"/>
        <v xml:space="preserve"> </v>
      </c>
      <c r="K11" s="31"/>
      <c r="L11" s="32"/>
      <c r="M11" s="27" t="str">
        <f t="shared" si="2"/>
        <v xml:space="preserve"> </v>
      </c>
      <c r="N11" s="28" t="str">
        <f t="shared" si="2"/>
        <v xml:space="preserve"> </v>
      </c>
      <c r="O11" s="50">
        <f t="shared" si="3"/>
        <v>2</v>
      </c>
      <c r="P11" s="27" t="str">
        <f t="shared" si="4"/>
        <v xml:space="preserve"> </v>
      </c>
      <c r="Q11" s="27">
        <f t="shared" si="5"/>
        <v>68</v>
      </c>
      <c r="R11" s="28" t="str">
        <f t="shared" si="5"/>
        <v xml:space="preserve"> </v>
      </c>
      <c r="S11" s="9"/>
      <c r="T11" s="9"/>
    </row>
    <row r="12" spans="1:20" ht="15" customHeight="1" x14ac:dyDescent="0.2">
      <c r="A12" s="67">
        <v>7</v>
      </c>
      <c r="B12" s="69" t="s">
        <v>30</v>
      </c>
      <c r="C12" s="31"/>
      <c r="D12" s="32"/>
      <c r="E12" s="27" t="str">
        <f t="shared" ref="E12:E14" si="6">IF(C12&gt;0,C12*34, " ")</f>
        <v xml:space="preserve"> </v>
      </c>
      <c r="F12" s="28" t="str">
        <f t="shared" ref="F12" si="7">IF(D12&gt;0,D12*34, " ")</f>
        <v xml:space="preserve"> </v>
      </c>
      <c r="G12" s="32"/>
      <c r="H12" s="32"/>
      <c r="I12" s="27" t="str">
        <f t="shared" ref="I12:I14" si="8">IF(G12&gt;0,G12*34, " ")</f>
        <v xml:space="preserve"> </v>
      </c>
      <c r="J12" s="28" t="str">
        <f t="shared" ref="J12" si="9">IF(H12&gt;0,H12*34, " ")</f>
        <v xml:space="preserve"> </v>
      </c>
      <c r="K12" s="31">
        <v>2</v>
      </c>
      <c r="L12" s="32"/>
      <c r="M12" s="27">
        <f t="shared" ref="M12:N15" si="10">IF(K12&gt;0,K12*32, " ")</f>
        <v>64</v>
      </c>
      <c r="N12" s="28" t="str">
        <f>IF(L12&gt;0,L12*32, " ")</f>
        <v xml:space="preserve"> </v>
      </c>
      <c r="O12" s="58">
        <v>2</v>
      </c>
      <c r="P12" s="27" t="str">
        <f t="shared" ref="P12" si="11">IF(D12+H12+L12&gt;0, D12+H12+L12, " ")</f>
        <v xml:space="preserve"> </v>
      </c>
      <c r="Q12" s="27">
        <f t="shared" ref="Q12:R15" si="12">IF(O12&lt;&gt;" ", (IF(E12&lt;&gt;" ", E12, 0)+IF(I12&lt;&gt;" ", I12, 0)+IF(M12&lt;&gt;" ", M12, 0)), " ")</f>
        <v>64</v>
      </c>
      <c r="R12" s="28" t="str">
        <f t="shared" ref="R12" si="13">IF(P12&lt;&gt;" ", (IF(F12&lt;&gt;" ", F12, 0)+IF(J12&lt;&gt;" ", J12, 0)+IF(N12&lt;&gt;" ", N12, 0)), " ")</f>
        <v xml:space="preserve"> </v>
      </c>
      <c r="S12" s="9"/>
      <c r="T12" s="9"/>
    </row>
    <row r="13" spans="1:20" ht="15" customHeight="1" x14ac:dyDescent="0.2">
      <c r="A13" s="67">
        <v>8</v>
      </c>
      <c r="B13" s="71" t="s">
        <v>31</v>
      </c>
      <c r="C13" s="31">
        <v>1</v>
      </c>
      <c r="D13" s="32"/>
      <c r="E13" s="27">
        <f t="shared" si="6"/>
        <v>34</v>
      </c>
      <c r="F13" s="28"/>
      <c r="G13" s="32">
        <v>1</v>
      </c>
      <c r="H13" s="32"/>
      <c r="I13" s="27">
        <f t="shared" si="8"/>
        <v>34</v>
      </c>
      <c r="J13" s="28"/>
      <c r="K13" s="34">
        <v>1</v>
      </c>
      <c r="L13" s="32"/>
      <c r="M13" s="27">
        <f t="shared" si="10"/>
        <v>32</v>
      </c>
      <c r="N13" s="28"/>
      <c r="O13" s="57">
        <f>SUM(C13,G13,K13)</f>
        <v>3</v>
      </c>
      <c r="P13" s="39"/>
      <c r="Q13" s="45">
        <f t="shared" si="12"/>
        <v>100</v>
      </c>
      <c r="R13" s="40"/>
      <c r="S13" s="9"/>
      <c r="T13" s="9"/>
    </row>
    <row r="14" spans="1:20" ht="15" customHeight="1" x14ac:dyDescent="0.2">
      <c r="A14" s="67">
        <v>9</v>
      </c>
      <c r="B14" s="69" t="s">
        <v>32</v>
      </c>
      <c r="C14" s="31">
        <v>1</v>
      </c>
      <c r="D14" s="32"/>
      <c r="E14" s="27">
        <f t="shared" si="6"/>
        <v>34</v>
      </c>
      <c r="F14" s="28"/>
      <c r="G14" s="32">
        <v>1</v>
      </c>
      <c r="H14" s="32"/>
      <c r="I14" s="27">
        <f t="shared" si="8"/>
        <v>34</v>
      </c>
      <c r="J14" s="28"/>
      <c r="K14" s="34"/>
      <c r="L14" s="32"/>
      <c r="M14" s="27" t="str">
        <f t="shared" si="10"/>
        <v xml:space="preserve"> </v>
      </c>
      <c r="N14" s="28"/>
      <c r="O14" s="58">
        <v>2</v>
      </c>
      <c r="P14" s="55"/>
      <c r="Q14" s="27">
        <f t="shared" si="12"/>
        <v>68</v>
      </c>
      <c r="R14" s="56"/>
      <c r="S14" s="9"/>
      <c r="T14" s="9"/>
    </row>
    <row r="15" spans="1:20" ht="15" customHeight="1" thickBot="1" x14ac:dyDescent="0.25">
      <c r="A15" s="67">
        <v>10</v>
      </c>
      <c r="B15" s="72" t="s">
        <v>33</v>
      </c>
      <c r="C15" s="31"/>
      <c r="D15" s="32"/>
      <c r="E15" s="27" t="str">
        <f>IF(C15&gt;0,C15*34, " ")</f>
        <v xml:space="preserve"> </v>
      </c>
      <c r="F15" s="28"/>
      <c r="G15" s="32"/>
      <c r="H15" s="32"/>
      <c r="I15" s="27"/>
      <c r="J15" s="28"/>
      <c r="K15" s="34">
        <v>1</v>
      </c>
      <c r="L15" s="32"/>
      <c r="M15" s="27">
        <f t="shared" si="10"/>
        <v>32</v>
      </c>
      <c r="N15" s="28" t="str">
        <f t="shared" si="10"/>
        <v xml:space="preserve"> </v>
      </c>
      <c r="O15" s="58">
        <v>1</v>
      </c>
      <c r="P15" s="47" t="str">
        <f t="shared" ref="P15" si="14">IF(D15+H15+L15&gt;0, D15+H15+L15, " ")</f>
        <v xml:space="preserve"> </v>
      </c>
      <c r="Q15" s="27">
        <f t="shared" si="12"/>
        <v>32</v>
      </c>
      <c r="R15" s="48" t="str">
        <f t="shared" si="12"/>
        <v xml:space="preserve"> </v>
      </c>
      <c r="S15" s="9"/>
      <c r="T15" s="9"/>
    </row>
    <row r="16" spans="1:20" ht="15" customHeight="1" thickBot="1" x14ac:dyDescent="0.25">
      <c r="A16" s="90" t="s">
        <v>15</v>
      </c>
      <c r="B16" s="91"/>
      <c r="C16" s="10" t="s">
        <v>8</v>
      </c>
      <c r="D16" s="11" t="s">
        <v>9</v>
      </c>
      <c r="E16" s="11" t="s">
        <v>8</v>
      </c>
      <c r="F16" s="12" t="s">
        <v>9</v>
      </c>
      <c r="G16" s="13" t="s">
        <v>8</v>
      </c>
      <c r="H16" s="11" t="s">
        <v>9</v>
      </c>
      <c r="I16" s="11" t="s">
        <v>8</v>
      </c>
      <c r="J16" s="14" t="s">
        <v>9</v>
      </c>
      <c r="K16" s="10" t="s">
        <v>8</v>
      </c>
      <c r="L16" s="11" t="s">
        <v>9</v>
      </c>
      <c r="M16" s="11" t="s">
        <v>8</v>
      </c>
      <c r="N16" s="12" t="s">
        <v>9</v>
      </c>
      <c r="O16" s="13" t="s">
        <v>8</v>
      </c>
      <c r="P16" s="11" t="s">
        <v>9</v>
      </c>
      <c r="Q16" s="11" t="s">
        <v>8</v>
      </c>
      <c r="R16" s="12" t="s">
        <v>9</v>
      </c>
      <c r="S16" s="9"/>
      <c r="T16" s="9"/>
    </row>
    <row r="17" spans="1:23" ht="15" customHeight="1" x14ac:dyDescent="0.2">
      <c r="A17" s="73">
        <v>1</v>
      </c>
      <c r="B17" s="68" t="s">
        <v>21</v>
      </c>
      <c r="C17" s="37">
        <v>2</v>
      </c>
      <c r="D17" s="38">
        <v>2</v>
      </c>
      <c r="E17" s="27">
        <f t="shared" ref="E17:E25" si="15">IF(C17&gt;0,C17*34, " ")</f>
        <v>68</v>
      </c>
      <c r="F17" s="28">
        <f t="shared" ref="F17:F25" si="16">IF(D17&gt;0,D17*34, " ")</f>
        <v>68</v>
      </c>
      <c r="G17" s="38">
        <v>2</v>
      </c>
      <c r="H17" s="38"/>
      <c r="I17" s="27">
        <f t="shared" ref="I17:I27" si="17">IF(G17&gt;0,G17*34, " ")</f>
        <v>68</v>
      </c>
      <c r="J17" s="28" t="str">
        <f t="shared" ref="J17:J25" si="18">IF(H17&gt;0,H17*34, " ")</f>
        <v xml:space="preserve"> </v>
      </c>
      <c r="K17" s="37"/>
      <c r="L17" s="38"/>
      <c r="M17" s="27" t="str">
        <f t="shared" ref="M17:M25" si="19">IF(K17&gt;0,K17*32, " ")</f>
        <v xml:space="preserve"> </v>
      </c>
      <c r="N17" s="28" t="str">
        <f t="shared" ref="N17:N25" si="20">IF(L17&gt;0,L17*32, " ")</f>
        <v xml:space="preserve"> </v>
      </c>
      <c r="O17" s="49">
        <f t="shared" ref="O17:O27" si="21">IF(C17+G17+K17&gt;0,C17+G17+K17, " ")</f>
        <v>4</v>
      </c>
      <c r="P17" s="45">
        <f t="shared" ref="P17:P27" si="22">IF(D17+H17+L17&gt;0, D17+H17+L17, " ")</f>
        <v>2</v>
      </c>
      <c r="Q17" s="45">
        <f t="shared" ref="Q17:Q27" si="23">IF(O17&lt;&gt;" ", (IF(E17&lt;&gt;" ", E17, 0)+IF(I17&lt;&gt;" ", I17, 0)+IF(M17&lt;&gt;" ", M17, 0)), " ")</f>
        <v>136</v>
      </c>
      <c r="R17" s="46">
        <f t="shared" ref="R17:R27" si="24">IF(P17&lt;&gt;" ", (IF(F17&lt;&gt;" ", F17, 0)+IF(J17&lt;&gt;" ", J17, 0)+IF(N17&lt;&gt;" ", N17, 0)), " ")</f>
        <v>68</v>
      </c>
      <c r="S17" s="9"/>
      <c r="T17" s="9"/>
    </row>
    <row r="18" spans="1:23" ht="15" customHeight="1" x14ac:dyDescent="0.2">
      <c r="A18" s="73">
        <v>2</v>
      </c>
      <c r="B18" s="69" t="s">
        <v>26</v>
      </c>
      <c r="C18" s="37">
        <v>2</v>
      </c>
      <c r="D18" s="38"/>
      <c r="E18" s="27">
        <f t="shared" si="15"/>
        <v>68</v>
      </c>
      <c r="F18" s="28" t="str">
        <f t="shared" si="16"/>
        <v xml:space="preserve"> </v>
      </c>
      <c r="G18" s="38"/>
      <c r="H18" s="38"/>
      <c r="I18" s="27" t="str">
        <f t="shared" si="17"/>
        <v xml:space="preserve"> </v>
      </c>
      <c r="J18" s="50" t="str">
        <f t="shared" si="18"/>
        <v xml:space="preserve"> </v>
      </c>
      <c r="K18" s="37"/>
      <c r="L18" s="38"/>
      <c r="M18" s="27" t="str">
        <f t="shared" si="19"/>
        <v xml:space="preserve"> </v>
      </c>
      <c r="N18" s="28" t="str">
        <f t="shared" si="20"/>
        <v xml:space="preserve"> </v>
      </c>
      <c r="O18" s="49">
        <f t="shared" si="21"/>
        <v>2</v>
      </c>
      <c r="P18" s="27" t="str">
        <f t="shared" si="22"/>
        <v xml:space="preserve"> </v>
      </c>
      <c r="Q18" s="45">
        <f t="shared" si="23"/>
        <v>68</v>
      </c>
      <c r="R18" s="28" t="str">
        <f t="shared" si="24"/>
        <v xml:space="preserve"> </v>
      </c>
      <c r="S18" s="9"/>
      <c r="T18" s="9"/>
    </row>
    <row r="19" spans="1:23" ht="15" customHeight="1" x14ac:dyDescent="0.2">
      <c r="A19" s="73">
        <v>3</v>
      </c>
      <c r="B19" s="69" t="s">
        <v>36</v>
      </c>
      <c r="C19" s="37">
        <v>3</v>
      </c>
      <c r="D19" s="38"/>
      <c r="E19" s="27">
        <f t="shared" si="15"/>
        <v>102</v>
      </c>
      <c r="F19" s="28" t="str">
        <f t="shared" si="16"/>
        <v xml:space="preserve"> </v>
      </c>
      <c r="G19" s="38"/>
      <c r="H19" s="38"/>
      <c r="I19" s="27" t="str">
        <f t="shared" si="17"/>
        <v xml:space="preserve"> </v>
      </c>
      <c r="J19" s="50" t="str">
        <f t="shared" si="18"/>
        <v xml:space="preserve"> </v>
      </c>
      <c r="K19" s="37"/>
      <c r="L19" s="38"/>
      <c r="M19" s="27" t="str">
        <f t="shared" si="19"/>
        <v xml:space="preserve"> </v>
      </c>
      <c r="N19" s="28" t="str">
        <f t="shared" si="20"/>
        <v xml:space="preserve"> </v>
      </c>
      <c r="O19" s="49">
        <f t="shared" si="21"/>
        <v>3</v>
      </c>
      <c r="P19" s="27" t="str">
        <f t="shared" si="22"/>
        <v xml:space="preserve"> </v>
      </c>
      <c r="Q19" s="45">
        <f t="shared" si="23"/>
        <v>102</v>
      </c>
      <c r="R19" s="28" t="str">
        <f t="shared" si="24"/>
        <v xml:space="preserve"> </v>
      </c>
      <c r="S19" s="9"/>
      <c r="T19" s="9"/>
    </row>
    <row r="20" spans="1:23" ht="15" customHeight="1" x14ac:dyDescent="0.2">
      <c r="A20" s="73">
        <v>4</v>
      </c>
      <c r="B20" s="69" t="s">
        <v>22</v>
      </c>
      <c r="C20" s="37">
        <v>2</v>
      </c>
      <c r="D20" s="38"/>
      <c r="E20" s="27">
        <f t="shared" si="15"/>
        <v>68</v>
      </c>
      <c r="F20" s="28" t="str">
        <f t="shared" si="16"/>
        <v xml:space="preserve"> </v>
      </c>
      <c r="G20" s="38"/>
      <c r="H20" s="38"/>
      <c r="I20" s="27" t="str">
        <f t="shared" si="17"/>
        <v xml:space="preserve"> </v>
      </c>
      <c r="J20" s="28" t="str">
        <f t="shared" si="18"/>
        <v xml:space="preserve"> </v>
      </c>
      <c r="K20" s="37"/>
      <c r="L20" s="38"/>
      <c r="M20" s="27" t="str">
        <f t="shared" si="19"/>
        <v xml:space="preserve"> </v>
      </c>
      <c r="N20" s="28" t="str">
        <f t="shared" si="20"/>
        <v xml:space="preserve"> </v>
      </c>
      <c r="O20" s="49">
        <f t="shared" si="21"/>
        <v>2</v>
      </c>
      <c r="P20" s="27" t="str">
        <f t="shared" si="22"/>
        <v xml:space="preserve"> </v>
      </c>
      <c r="Q20" s="45">
        <f t="shared" si="23"/>
        <v>68</v>
      </c>
      <c r="R20" s="28" t="str">
        <f t="shared" si="24"/>
        <v xml:space="preserve"> </v>
      </c>
      <c r="S20" s="9"/>
      <c r="T20" s="9"/>
    </row>
    <row r="21" spans="1:23" ht="15" customHeight="1" x14ac:dyDescent="0.2">
      <c r="A21" s="73">
        <v>6</v>
      </c>
      <c r="B21" s="69" t="s">
        <v>25</v>
      </c>
      <c r="C21" s="37"/>
      <c r="D21" s="38"/>
      <c r="E21" s="27" t="str">
        <f t="shared" si="15"/>
        <v xml:space="preserve"> </v>
      </c>
      <c r="F21" s="28" t="str">
        <f t="shared" si="16"/>
        <v xml:space="preserve"> </v>
      </c>
      <c r="G21" s="38">
        <v>2</v>
      </c>
      <c r="H21" s="38"/>
      <c r="I21" s="27">
        <f t="shared" si="17"/>
        <v>68</v>
      </c>
      <c r="J21" s="28" t="str">
        <f t="shared" si="18"/>
        <v xml:space="preserve"> </v>
      </c>
      <c r="K21" s="37"/>
      <c r="L21" s="38"/>
      <c r="M21" s="27" t="str">
        <f t="shared" si="19"/>
        <v xml:space="preserve"> </v>
      </c>
      <c r="N21" s="28" t="str">
        <f t="shared" si="20"/>
        <v xml:space="preserve"> </v>
      </c>
      <c r="O21" s="49">
        <f t="shared" si="21"/>
        <v>2</v>
      </c>
      <c r="P21" s="27" t="str">
        <f t="shared" si="22"/>
        <v xml:space="preserve"> </v>
      </c>
      <c r="Q21" s="45">
        <f t="shared" si="23"/>
        <v>68</v>
      </c>
      <c r="R21" s="28" t="str">
        <f t="shared" si="24"/>
        <v xml:space="preserve"> </v>
      </c>
      <c r="S21" s="9"/>
      <c r="T21" s="9"/>
    </row>
    <row r="22" spans="1:23" ht="15" customHeight="1" x14ac:dyDescent="0.2">
      <c r="A22" s="73">
        <v>7</v>
      </c>
      <c r="B22" s="69" t="s">
        <v>24</v>
      </c>
      <c r="C22" s="37"/>
      <c r="D22" s="38"/>
      <c r="E22" s="27" t="str">
        <f t="shared" si="15"/>
        <v xml:space="preserve"> </v>
      </c>
      <c r="F22" s="28" t="str">
        <f t="shared" si="16"/>
        <v xml:space="preserve"> </v>
      </c>
      <c r="G22" s="38">
        <v>3</v>
      </c>
      <c r="H22" s="38"/>
      <c r="I22" s="27">
        <f t="shared" si="17"/>
        <v>102</v>
      </c>
      <c r="J22" s="28" t="str">
        <f t="shared" si="18"/>
        <v xml:space="preserve"> </v>
      </c>
      <c r="K22" s="37">
        <v>2</v>
      </c>
      <c r="L22" s="38"/>
      <c r="M22" s="27">
        <f t="shared" si="19"/>
        <v>64</v>
      </c>
      <c r="N22" s="28" t="str">
        <f t="shared" si="20"/>
        <v xml:space="preserve"> </v>
      </c>
      <c r="O22" s="49">
        <f t="shared" si="21"/>
        <v>5</v>
      </c>
      <c r="P22" s="27" t="str">
        <f t="shared" si="22"/>
        <v xml:space="preserve"> </v>
      </c>
      <c r="Q22" s="45">
        <f t="shared" si="23"/>
        <v>166</v>
      </c>
      <c r="R22" s="28" t="str">
        <f t="shared" si="24"/>
        <v xml:space="preserve"> </v>
      </c>
      <c r="S22" s="9"/>
      <c r="T22" s="9"/>
    </row>
    <row r="23" spans="1:23" ht="15" customHeight="1" x14ac:dyDescent="0.2">
      <c r="A23" s="73">
        <v>8</v>
      </c>
      <c r="B23" s="74" t="s">
        <v>29</v>
      </c>
      <c r="C23" s="35"/>
      <c r="D23" s="36"/>
      <c r="E23" s="27"/>
      <c r="F23" s="28"/>
      <c r="G23" s="38"/>
      <c r="H23" s="38">
        <v>2</v>
      </c>
      <c r="I23" s="27"/>
      <c r="J23" s="28">
        <f>H23*34</f>
        <v>68</v>
      </c>
      <c r="K23" s="37"/>
      <c r="L23" s="38"/>
      <c r="M23" s="27"/>
      <c r="N23" s="54"/>
      <c r="O23" s="58"/>
      <c r="P23" s="27">
        <v>2</v>
      </c>
      <c r="Q23" s="45"/>
      <c r="R23" s="28">
        <v>68</v>
      </c>
      <c r="S23" s="9"/>
      <c r="T23" s="9"/>
    </row>
    <row r="24" spans="1:23" ht="15" customHeight="1" x14ac:dyDescent="0.2">
      <c r="A24" s="73">
        <v>8</v>
      </c>
      <c r="B24" s="74" t="s">
        <v>20</v>
      </c>
      <c r="C24" s="35"/>
      <c r="D24" s="36"/>
      <c r="E24" s="39" t="str">
        <f t="shared" si="15"/>
        <v xml:space="preserve"> </v>
      </c>
      <c r="F24" s="40" t="str">
        <f t="shared" si="16"/>
        <v xml:space="preserve"> </v>
      </c>
      <c r="G24" s="36">
        <v>2</v>
      </c>
      <c r="H24" s="36"/>
      <c r="I24" s="27">
        <f t="shared" si="17"/>
        <v>68</v>
      </c>
      <c r="J24" s="40" t="str">
        <f t="shared" si="18"/>
        <v xml:space="preserve"> </v>
      </c>
      <c r="K24" s="35"/>
      <c r="L24" s="36"/>
      <c r="M24" s="39" t="str">
        <f t="shared" si="19"/>
        <v xml:space="preserve"> </v>
      </c>
      <c r="N24" s="40" t="str">
        <f t="shared" si="20"/>
        <v xml:space="preserve"> </v>
      </c>
      <c r="O24" s="49">
        <f t="shared" si="21"/>
        <v>2</v>
      </c>
      <c r="P24" s="27" t="str">
        <f t="shared" si="22"/>
        <v xml:space="preserve"> </v>
      </c>
      <c r="Q24" s="45">
        <f t="shared" si="23"/>
        <v>68</v>
      </c>
      <c r="R24" s="28" t="str">
        <f t="shared" si="24"/>
        <v xml:space="preserve"> </v>
      </c>
      <c r="S24" s="9"/>
      <c r="T24" s="9"/>
    </row>
    <row r="25" spans="1:23" ht="15" customHeight="1" x14ac:dyDescent="0.2">
      <c r="A25" s="73">
        <v>9</v>
      </c>
      <c r="B25" s="69" t="s">
        <v>23</v>
      </c>
      <c r="C25" s="37"/>
      <c r="D25" s="38">
        <v>6</v>
      </c>
      <c r="E25" s="27" t="str">
        <f t="shared" si="15"/>
        <v xml:space="preserve"> </v>
      </c>
      <c r="F25" s="28">
        <f t="shared" si="16"/>
        <v>204</v>
      </c>
      <c r="G25" s="38"/>
      <c r="H25" s="38">
        <v>12</v>
      </c>
      <c r="I25" s="27" t="str">
        <f t="shared" si="17"/>
        <v xml:space="preserve"> </v>
      </c>
      <c r="J25" s="28">
        <f t="shared" si="18"/>
        <v>408</v>
      </c>
      <c r="K25" s="37"/>
      <c r="L25" s="38">
        <v>18</v>
      </c>
      <c r="M25" s="27" t="str">
        <f t="shared" si="19"/>
        <v xml:space="preserve"> </v>
      </c>
      <c r="N25" s="28">
        <f t="shared" si="20"/>
        <v>576</v>
      </c>
      <c r="O25" s="49" t="str">
        <f t="shared" si="21"/>
        <v xml:space="preserve"> </v>
      </c>
      <c r="P25" s="27">
        <f t="shared" si="22"/>
        <v>36</v>
      </c>
      <c r="Q25" s="45" t="str">
        <f t="shared" si="23"/>
        <v xml:space="preserve"> </v>
      </c>
      <c r="R25" s="28">
        <f t="shared" si="24"/>
        <v>1188</v>
      </c>
      <c r="S25" s="9"/>
      <c r="T25" s="9"/>
    </row>
    <row r="26" spans="1:23" ht="15" customHeight="1" x14ac:dyDescent="0.2">
      <c r="A26" s="73"/>
      <c r="B26" s="69" t="s">
        <v>28</v>
      </c>
      <c r="C26" s="37"/>
      <c r="D26" s="38"/>
      <c r="E26" s="27"/>
      <c r="F26" s="28"/>
      <c r="G26" s="38"/>
      <c r="H26" s="38"/>
      <c r="I26" s="27" t="str">
        <f t="shared" si="17"/>
        <v xml:space="preserve"> </v>
      </c>
      <c r="J26" s="28"/>
      <c r="K26" s="37"/>
      <c r="L26" s="38"/>
      <c r="M26" s="27"/>
      <c r="N26" s="28"/>
      <c r="O26" s="49" t="str">
        <f t="shared" si="21"/>
        <v xml:space="preserve"> </v>
      </c>
      <c r="P26" s="27" t="str">
        <f t="shared" si="22"/>
        <v xml:space="preserve"> </v>
      </c>
      <c r="Q26" s="45" t="str">
        <f t="shared" si="23"/>
        <v xml:space="preserve"> </v>
      </c>
      <c r="R26" s="28" t="str">
        <f t="shared" si="24"/>
        <v xml:space="preserve"> </v>
      </c>
      <c r="S26" s="9"/>
      <c r="T26" s="9"/>
    </row>
    <row r="27" spans="1:23" ht="15" customHeight="1" thickBot="1" x14ac:dyDescent="0.25">
      <c r="A27" s="73"/>
      <c r="B27" s="72" t="s">
        <v>37</v>
      </c>
      <c r="C27" s="37"/>
      <c r="D27" s="38"/>
      <c r="E27" s="27" t="str">
        <f>IF(C27&gt;0,C27*34, " ")</f>
        <v xml:space="preserve"> </v>
      </c>
      <c r="F27" s="28" t="str">
        <f>IF(D27&gt;0,D27*34, " ")</f>
        <v xml:space="preserve"> </v>
      </c>
      <c r="G27" s="38"/>
      <c r="H27" s="38"/>
      <c r="I27" s="27" t="str">
        <f t="shared" si="17"/>
        <v xml:space="preserve"> </v>
      </c>
      <c r="J27" s="28" t="str">
        <f>IF(H27&gt;0,H27*34, " ")</f>
        <v xml:space="preserve"> </v>
      </c>
      <c r="K27" s="37"/>
      <c r="L27" s="38"/>
      <c r="M27" s="27" t="str">
        <f>IF(K27&gt;0,K27*32, " ")</f>
        <v xml:space="preserve"> </v>
      </c>
      <c r="N27" s="48" t="str">
        <f>IF(L27&gt;0,L27*32, " ")</f>
        <v xml:space="preserve"> </v>
      </c>
      <c r="O27" s="61" t="str">
        <f t="shared" si="21"/>
        <v xml:space="preserve"> </v>
      </c>
      <c r="P27" s="47" t="str">
        <f t="shared" si="22"/>
        <v xml:space="preserve"> </v>
      </c>
      <c r="Q27" s="47" t="str">
        <f t="shared" si="23"/>
        <v xml:space="preserve"> </v>
      </c>
      <c r="R27" s="48" t="str">
        <f t="shared" si="24"/>
        <v xml:space="preserve"> </v>
      </c>
      <c r="S27" s="9"/>
      <c r="T27" s="9"/>
    </row>
    <row r="28" spans="1:23" ht="27" customHeight="1" thickBot="1" x14ac:dyDescent="0.25">
      <c r="A28" s="75" t="s">
        <v>16</v>
      </c>
      <c r="B28" s="92"/>
      <c r="C28" s="52">
        <f>SUM(C6:C13)</f>
        <v>13</v>
      </c>
      <c r="D28" s="15">
        <f>SUM(D6:D15)</f>
        <v>2</v>
      </c>
      <c r="E28" s="59">
        <f>SUM(E6:E13)</f>
        <v>442</v>
      </c>
      <c r="F28" s="16">
        <f>SUM(F6:F15)</f>
        <v>68</v>
      </c>
      <c r="G28" s="52">
        <f>SUM(G6:G13)</f>
        <v>9</v>
      </c>
      <c r="H28" s="15">
        <f>SUM(H6:H15)</f>
        <v>0</v>
      </c>
      <c r="I28" s="59">
        <f>SUM(I6:I13)</f>
        <v>306</v>
      </c>
      <c r="J28" s="16">
        <f>SUM(J6:J15)</f>
        <v>0</v>
      </c>
      <c r="K28" s="52">
        <f>SUM(K6:K13)</f>
        <v>11</v>
      </c>
      <c r="L28" s="15">
        <f>SUM(L6:L15)</f>
        <v>0</v>
      </c>
      <c r="M28" s="59">
        <f>SUM(M6:M13)</f>
        <v>352</v>
      </c>
      <c r="N28" s="16">
        <f>SUM(N6:N15)</f>
        <v>0</v>
      </c>
      <c r="O28" s="53">
        <f>SUM(O6:O13)</f>
        <v>33</v>
      </c>
      <c r="P28" s="43">
        <f>SUM(P6:P15)</f>
        <v>2</v>
      </c>
      <c r="Q28" s="60">
        <f>SUM(Q6:Q13)</f>
        <v>1100</v>
      </c>
      <c r="R28" s="44">
        <f>SUM(R6:R15)</f>
        <v>68</v>
      </c>
      <c r="S28" s="9"/>
      <c r="T28" s="9"/>
    </row>
    <row r="29" spans="1:23" ht="15" customHeight="1" thickBot="1" x14ac:dyDescent="0.25">
      <c r="A29" s="81" t="s">
        <v>17</v>
      </c>
      <c r="B29" s="93"/>
      <c r="C29" s="17">
        <f t="shared" ref="C29:R29" si="25">SUM(C17:C27)</f>
        <v>9</v>
      </c>
      <c r="D29" s="18">
        <f t="shared" si="25"/>
        <v>8</v>
      </c>
      <c r="E29" s="18">
        <f t="shared" si="25"/>
        <v>306</v>
      </c>
      <c r="F29" s="19">
        <f t="shared" si="25"/>
        <v>272</v>
      </c>
      <c r="G29" s="17">
        <f t="shared" si="25"/>
        <v>9</v>
      </c>
      <c r="H29" s="18">
        <f t="shared" si="25"/>
        <v>14</v>
      </c>
      <c r="I29" s="18">
        <f t="shared" si="25"/>
        <v>306</v>
      </c>
      <c r="J29" s="19">
        <f t="shared" si="25"/>
        <v>476</v>
      </c>
      <c r="K29" s="17">
        <f t="shared" si="25"/>
        <v>2</v>
      </c>
      <c r="L29" s="18">
        <f t="shared" si="25"/>
        <v>18</v>
      </c>
      <c r="M29" s="18">
        <f t="shared" si="25"/>
        <v>64</v>
      </c>
      <c r="N29" s="19">
        <f t="shared" si="25"/>
        <v>576</v>
      </c>
      <c r="O29" s="17">
        <f t="shared" si="25"/>
        <v>20</v>
      </c>
      <c r="P29" s="18">
        <f t="shared" si="25"/>
        <v>40</v>
      </c>
      <c r="Q29" s="18">
        <f t="shared" si="25"/>
        <v>676</v>
      </c>
      <c r="R29" s="19">
        <f t="shared" si="25"/>
        <v>1324</v>
      </c>
      <c r="S29" s="20"/>
      <c r="T29" s="20"/>
    </row>
    <row r="30" spans="1:23" ht="15" customHeight="1" thickTop="1" thickBot="1" x14ac:dyDescent="0.25">
      <c r="A30" s="94" t="s">
        <v>18</v>
      </c>
      <c r="B30" s="95"/>
      <c r="C30" s="66">
        <f t="shared" ref="C30:R30" si="26">C28+C29</f>
        <v>22</v>
      </c>
      <c r="D30" s="65">
        <f t="shared" si="26"/>
        <v>10</v>
      </c>
      <c r="E30" s="65">
        <f t="shared" si="26"/>
        <v>748</v>
      </c>
      <c r="F30" s="21">
        <f t="shared" si="26"/>
        <v>340</v>
      </c>
      <c r="G30" s="66">
        <f t="shared" si="26"/>
        <v>18</v>
      </c>
      <c r="H30" s="65">
        <f t="shared" si="26"/>
        <v>14</v>
      </c>
      <c r="I30" s="65">
        <f t="shared" si="26"/>
        <v>612</v>
      </c>
      <c r="J30" s="21">
        <f t="shared" si="26"/>
        <v>476</v>
      </c>
      <c r="K30" s="66">
        <v>13</v>
      </c>
      <c r="L30" s="65">
        <f t="shared" si="26"/>
        <v>18</v>
      </c>
      <c r="M30" s="65">
        <f t="shared" si="26"/>
        <v>416</v>
      </c>
      <c r="N30" s="21">
        <f t="shared" si="26"/>
        <v>576</v>
      </c>
      <c r="O30" s="66">
        <f t="shared" si="26"/>
        <v>53</v>
      </c>
      <c r="P30" s="65">
        <f t="shared" si="26"/>
        <v>42</v>
      </c>
      <c r="Q30" s="65">
        <f t="shared" si="26"/>
        <v>1776</v>
      </c>
      <c r="R30" s="21">
        <f t="shared" si="26"/>
        <v>1392</v>
      </c>
      <c r="S30" s="22"/>
      <c r="T30" s="22"/>
    </row>
    <row r="31" spans="1:23" ht="15" customHeight="1" thickTop="1" thickBot="1" x14ac:dyDescent="0.25">
      <c r="A31" s="96"/>
      <c r="B31" s="97"/>
      <c r="C31" s="98">
        <f>C30+D30</f>
        <v>32</v>
      </c>
      <c r="D31" s="99"/>
      <c r="E31" s="87">
        <f>E30+F30</f>
        <v>1088</v>
      </c>
      <c r="F31" s="88"/>
      <c r="G31" s="98">
        <f>G30+H30</f>
        <v>32</v>
      </c>
      <c r="H31" s="99"/>
      <c r="I31" s="87">
        <f>I30+J30</f>
        <v>1088</v>
      </c>
      <c r="J31" s="88"/>
      <c r="K31" s="98">
        <f>SUM(K30:L30)</f>
        <v>31</v>
      </c>
      <c r="L31" s="99"/>
      <c r="M31" s="87">
        <f>M30+N30</f>
        <v>992</v>
      </c>
      <c r="N31" s="88"/>
      <c r="O31" s="98">
        <f>O30+P30</f>
        <v>95</v>
      </c>
      <c r="P31" s="99"/>
      <c r="Q31" s="87">
        <f>Q30+R30</f>
        <v>3168</v>
      </c>
      <c r="R31" s="88"/>
      <c r="S31" s="22"/>
      <c r="T31" s="22"/>
    </row>
    <row r="32" spans="1:23" ht="15" customHeight="1" thickTop="1" x14ac:dyDescent="0.2">
      <c r="A32" s="23"/>
      <c r="B32" s="41"/>
      <c r="C32" s="24"/>
      <c r="D32" s="24"/>
      <c r="E32" s="24"/>
      <c r="F32" s="24"/>
      <c r="G32" s="24"/>
      <c r="H32" s="24"/>
      <c r="I32" s="24"/>
      <c r="K32" s="24"/>
      <c r="L32" s="24"/>
      <c r="M32" s="24"/>
      <c r="N32" s="24"/>
      <c r="O32" s="24"/>
      <c r="P32" s="24"/>
      <c r="Q32" s="24"/>
      <c r="R32" s="24"/>
      <c r="S32" s="24"/>
      <c r="T32" s="9"/>
      <c r="U32" s="9"/>
      <c r="V32" s="9"/>
      <c r="W32" s="9"/>
    </row>
    <row r="33" spans="2:23" ht="34.700000000000003" customHeight="1" x14ac:dyDescent="0.2">
      <c r="B33" s="76" t="s">
        <v>34</v>
      </c>
      <c r="C33" s="76"/>
      <c r="D33" s="76"/>
      <c r="E33" s="76"/>
      <c r="F33" s="76"/>
      <c r="G33" s="76"/>
      <c r="H33" s="76"/>
      <c r="I33" s="76"/>
      <c r="J33" s="76"/>
      <c r="K33" s="76"/>
      <c r="L33" s="76"/>
      <c r="M33" s="76"/>
      <c r="N33" s="76"/>
      <c r="O33" s="76"/>
      <c r="P33" s="76"/>
      <c r="Q33" s="76"/>
      <c r="R33" s="76"/>
      <c r="S33" s="1"/>
      <c r="U33" s="2"/>
      <c r="V33" s="2"/>
      <c r="W33" s="2"/>
    </row>
    <row r="34" spans="2:23" ht="15" customHeight="1" x14ac:dyDescent="0.2">
      <c r="B34" s="41" t="s">
        <v>38</v>
      </c>
    </row>
    <row r="35" spans="2:23" ht="15" customHeight="1" x14ac:dyDescent="0.2">
      <c r="B35" s="42" t="s">
        <v>39</v>
      </c>
    </row>
    <row r="36" spans="2:23" ht="15" customHeight="1" x14ac:dyDescent="0.2"/>
    <row r="37" spans="2:23" ht="15" customHeight="1" x14ac:dyDescent="0.2"/>
    <row r="38" spans="2:23" ht="15" customHeight="1" x14ac:dyDescent="0.2"/>
    <row r="39" spans="2:23" ht="15" customHeight="1" x14ac:dyDescent="0.2"/>
  </sheetData>
  <mergeCells count="29">
    <mergeCell ref="A1:R1"/>
    <mergeCell ref="B33:R33"/>
    <mergeCell ref="M4:N4"/>
    <mergeCell ref="A3:B4"/>
    <mergeCell ref="C3:F3"/>
    <mergeCell ref="G3:J3"/>
    <mergeCell ref="K3:N3"/>
    <mergeCell ref="I31:J31"/>
    <mergeCell ref="K31:L31"/>
    <mergeCell ref="C4:D4"/>
    <mergeCell ref="E4:F4"/>
    <mergeCell ref="K4:L4"/>
    <mergeCell ref="M31:N31"/>
    <mergeCell ref="O31:P31"/>
    <mergeCell ref="O3:R3"/>
    <mergeCell ref="A2:R2"/>
    <mergeCell ref="Q31:R31"/>
    <mergeCell ref="Q4:R4"/>
    <mergeCell ref="A5:B5"/>
    <mergeCell ref="A16:B16"/>
    <mergeCell ref="G4:H4"/>
    <mergeCell ref="I4:J4"/>
    <mergeCell ref="A28:B28"/>
    <mergeCell ref="A29:B29"/>
    <mergeCell ref="A30:B31"/>
    <mergeCell ref="C31:D31"/>
    <mergeCell ref="O4:P4"/>
    <mergeCell ref="E31:F31"/>
    <mergeCell ref="G31:H31"/>
  </mergeCells>
  <phoneticPr fontId="0" type="noConversion"/>
  <printOptions horizontalCentered="1" verticalCentered="1"/>
  <pageMargins left="0.2" right="0.2" top="0.2" bottom="0.2" header="0" footer="0"/>
  <pageSetup orientation="landscape" horizontalDpi="300" verticalDpi="300" r:id="rId1"/>
  <headerFooter alignWithMargins="0"/>
  <ignoredErrors>
    <ignoredError sqref="C28 G28" formulaRange="1"/>
    <ignoredError sqref="D28 F28 H28 J28 L28 N28 P28 J23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III 1</vt:lpstr>
      <vt:lpstr>'III 1'!Print_Area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Vlado</cp:lastModifiedBy>
  <cp:lastPrinted>2020-04-15T12:13:05Z</cp:lastPrinted>
  <dcterms:created xsi:type="dcterms:W3CDTF">2004-05-24T11:14:11Z</dcterms:created>
  <dcterms:modified xsi:type="dcterms:W3CDTF">2020-08-31T19:06:44Z</dcterms:modified>
</cp:coreProperties>
</file>